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Alcalde\Desktop\pliegos corregidos\biblioteca sector el brisal\"/>
    </mc:Choice>
  </mc:AlternateContent>
  <xr:revisionPtr revIDLastSave="0" documentId="13_ncr:1_{1B3C36E0-E953-4F6E-93B1-85BFC4416BD1}" xr6:coauthVersionLast="47" xr6:coauthVersionMax="47" xr10:uidLastSave="{00000000-0000-0000-0000-000000000000}"/>
  <bookViews>
    <workbookView xWindow="1125" yWindow="1125" windowWidth="21600" windowHeight="11385" xr2:uid="{00000000-000D-0000-FFFF-FFFF00000000}"/>
  </bookViews>
  <sheets>
    <sheet name="biblioteca el bris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6" i="1"/>
  <c r="C13" i="1"/>
  <c r="A48" i="1" l="1"/>
  <c r="A49" i="1" s="1"/>
  <c r="A50" i="1" s="1"/>
  <c r="A51" i="1" s="1"/>
  <c r="A52" i="1" s="1"/>
  <c r="C20" i="1"/>
  <c r="C21" i="1"/>
  <c r="C32" i="1" l="1"/>
  <c r="F80" i="1" l="1"/>
  <c r="E88" i="1" l="1"/>
  <c r="E83" i="1"/>
  <c r="E82" i="1"/>
  <c r="E87" i="1"/>
  <c r="E86" i="1"/>
  <c r="E84" i="1"/>
  <c r="E85" i="1"/>
  <c r="E90" i="1" l="1"/>
  <c r="E89" i="1"/>
  <c r="E91" i="1" l="1"/>
  <c r="F92" i="1" s="1"/>
</calcChain>
</file>

<file path=xl/sharedStrings.xml><?xml version="1.0" encoding="utf-8"?>
<sst xmlns="http://schemas.openxmlformats.org/spreadsheetml/2006/main" count="142" uniqueCount="92">
  <si>
    <t>NO.</t>
  </si>
  <si>
    <t>DESCRIPCION</t>
  </si>
  <si>
    <t>CANT.</t>
  </si>
  <si>
    <t>UND</t>
  </si>
  <si>
    <t>P.U(RD$)</t>
  </si>
  <si>
    <t>SUB-TOTAL</t>
  </si>
  <si>
    <t>TOTAL (RD$)</t>
  </si>
  <si>
    <t>PRELIMINARES</t>
  </si>
  <si>
    <t>Construccion de Letrero de Obra</t>
  </si>
  <si>
    <t>PA</t>
  </si>
  <si>
    <t>Caseta de materiales</t>
  </si>
  <si>
    <t>M2</t>
  </si>
  <si>
    <t>Demolicion de muros existentes</t>
  </si>
  <si>
    <t>M3</t>
  </si>
  <si>
    <t>HORMIGON ARMADO:</t>
  </si>
  <si>
    <t>Viga de amarre</t>
  </si>
  <si>
    <t xml:space="preserve">Viga de carga V1 </t>
  </si>
  <si>
    <t xml:space="preserve">Dinteles </t>
  </si>
  <si>
    <t>MUROS DE BLOQUES</t>
  </si>
  <si>
    <t xml:space="preserve">Bloques de 6" </t>
  </si>
  <si>
    <t>TERMINACION DE SUPERFICIE</t>
  </si>
  <si>
    <t>Pañete de muros interior, exterior y antepechos</t>
  </si>
  <si>
    <t>Pañete de techos</t>
  </si>
  <si>
    <t>Pañete de elementos estructurales</t>
  </si>
  <si>
    <t>Cantos</t>
  </si>
  <si>
    <t>ML</t>
  </si>
  <si>
    <t>Fino</t>
  </si>
  <si>
    <t>Zabaleta</t>
  </si>
  <si>
    <t>Impermeabilizante en techo (acrilico)</t>
  </si>
  <si>
    <t>INSTALACIONES ELECTRICAS</t>
  </si>
  <si>
    <t>Salida de telefonos</t>
  </si>
  <si>
    <t>Bomba de 3/4" Pedrolo</t>
  </si>
  <si>
    <t>Tanque hidroneumatico de metal de 10 gls</t>
  </si>
  <si>
    <t>PISOS Y REVESTIMIENTOS</t>
  </si>
  <si>
    <t>Pisos (ceramica española 0.45*0.45)</t>
  </si>
  <si>
    <t>Zocalos</t>
  </si>
  <si>
    <t>Torta de piso (10cms de espesor)</t>
  </si>
  <si>
    <t>ALUMINIO Y CRISTAL</t>
  </si>
  <si>
    <t xml:space="preserve">Ventanas tradicionales correderas con cierre de metal </t>
  </si>
  <si>
    <t>P2</t>
  </si>
  <si>
    <t>Puerta comercial en cristal con montura de aluminio</t>
  </si>
  <si>
    <t>HERRERIA</t>
  </si>
  <si>
    <t>Pasa mano balcon</t>
  </si>
  <si>
    <t>PINTURA</t>
  </si>
  <si>
    <t>Pintura muros interior y exterior (acrilica)</t>
  </si>
  <si>
    <t>Pintura de elementos estructurales</t>
  </si>
  <si>
    <t>Pintura de techos</t>
  </si>
  <si>
    <t>LIMPIEZA FINAL</t>
  </si>
  <si>
    <t>Limpieza final</t>
  </si>
  <si>
    <t>SUB-TOTAL DE PARTIDAS         RD$</t>
  </si>
  <si>
    <t>GASTOS GENERALES</t>
  </si>
  <si>
    <t>Direccion tecnica</t>
  </si>
  <si>
    <t>Gastos administrativos</t>
  </si>
  <si>
    <t>Fianzas y seguros</t>
  </si>
  <si>
    <t>Codia</t>
  </si>
  <si>
    <t>Transporte</t>
  </si>
  <si>
    <t>Supervision de obra</t>
  </si>
  <si>
    <t>Fondo de pensiones</t>
  </si>
  <si>
    <t>TOTAL DE GASTOS GENERALES                              RD$</t>
  </si>
  <si>
    <t>TOTAL GENERAL PRESUPUESTADO                        RD$</t>
  </si>
  <si>
    <t>Mochetas</t>
  </si>
  <si>
    <t>Bloques de antepecho</t>
  </si>
  <si>
    <t xml:space="preserve">Columnas C1 </t>
  </si>
  <si>
    <t>ESTRUCTURA LIGERA</t>
  </si>
  <si>
    <t>Colocacion de M2</t>
  </si>
  <si>
    <t>Plafon</t>
  </si>
  <si>
    <t>Zapata de columnas</t>
  </si>
  <si>
    <t>INSTALACIONES SANITARIAS</t>
  </si>
  <si>
    <t>m3</t>
  </si>
  <si>
    <t>uds</t>
  </si>
  <si>
    <t>Bajantes pluviales en 3"</t>
  </si>
  <si>
    <t>Desague de balcon en 2"</t>
  </si>
  <si>
    <t xml:space="preserve">Losa de techo E=0.12cm  Sep-0.20m  </t>
  </si>
  <si>
    <t>Itebis</t>
  </si>
  <si>
    <t xml:space="preserve">Diseño,calculos y planos </t>
  </si>
  <si>
    <t>Salida cenital</t>
  </si>
  <si>
    <t>Bombilla LED de 23 watts</t>
  </si>
  <si>
    <t>Tomacorrientes doble 120V, levinton</t>
  </si>
  <si>
    <t>Interruptores doble levinton</t>
  </si>
  <si>
    <t>Salida de data</t>
  </si>
  <si>
    <t>Acometida electrica</t>
  </si>
  <si>
    <t>Panel Electrico general electrico de 4 a 8</t>
  </si>
  <si>
    <t>Breakers marca G.E. de 20 (grueso)</t>
  </si>
  <si>
    <t>Cisterna de 2.15x2.15x2.15 mts</t>
  </si>
  <si>
    <t>Fraguache de vigas y columnas</t>
  </si>
  <si>
    <t>ALCALDIA DEL MUNICIPIO DE  BOCA CHICA</t>
  </si>
  <si>
    <t>PRESUPUESTO GENERAL POR PARTIDAS</t>
  </si>
  <si>
    <t>CONSTRUCCION BIBLIOTECA ELBRISAL</t>
  </si>
  <si>
    <t>MUNICIPIO DE BOCA CHICA - SANTO DOMINGO ESTE, PROV. SANTO DOMINGO</t>
  </si>
  <si>
    <t>EXCAVACIONES</t>
  </si>
  <si>
    <t xml:space="preserve">Zapatas de columnas 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</si>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</sst>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indexed="64"/>
      <name val="Calibri"/>
      <family val="2"/>
    </font>
    <font>
      <b/>
      <sz val="11"/>
      <color indexed="64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indexed="6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43" fontId="0" fillId="0" borderId="0" xfId="0" applyNumberFormat="1"/>
    <xf numFmtId="43" fontId="5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3" fontId="4" fillId="0" borderId="0" xfId="1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5" fillId="0" borderId="0" xfId="0" applyFont="1"/>
    <xf numFmtId="43" fontId="5" fillId="0" borderId="0" xfId="1" applyFont="1"/>
    <xf numFmtId="0" fontId="5" fillId="0" borderId="0" xfId="0" applyFont="1" applyAlignment="1">
      <alignment horizontal="center"/>
    </xf>
    <xf numFmtId="0" fontId="7" fillId="0" borderId="0" xfId="0" applyFont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43" fontId="8" fillId="2" borderId="1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3" fontId="9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43" fontId="8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43" fontId="9" fillId="0" borderId="1" xfId="1" applyFont="1" applyBorder="1" applyAlignment="1">
      <alignment vertical="center"/>
    </xf>
    <xf numFmtId="0" fontId="10" fillId="3" borderId="1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43" fontId="10" fillId="0" borderId="1" xfId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43" fontId="11" fillId="0" borderId="1" xfId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43" fontId="9" fillId="3" borderId="1" xfId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2" fillId="0" borderId="1" xfId="0" applyFont="1" applyBorder="1" applyAlignment="1">
      <alignment horizontal="left" vertical="center"/>
    </xf>
    <xf numFmtId="4" fontId="9" fillId="0" borderId="1" xfId="0" applyNumberFormat="1" applyFont="1" applyBorder="1" applyAlignment="1">
      <alignment vertical="center"/>
    </xf>
    <xf numFmtId="43" fontId="8" fillId="0" borderId="1" xfId="1" applyFont="1" applyBorder="1" applyAlignment="1">
      <alignment vertical="center"/>
    </xf>
    <xf numFmtId="43" fontId="8" fillId="0" borderId="1" xfId="1" applyFont="1" applyBorder="1" applyAlignment="1">
      <alignment horizontal="right" vertical="center"/>
    </xf>
    <xf numFmtId="43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3" fontId="8" fillId="2" borderId="1" xfId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"/>
  <sheetViews>
    <sheetView tabSelected="1" topLeftCell="A68" zoomScale="80" zoomScaleNormal="80" workbookViewId="0">
      <selection activeCell="C81" sqref="C81:D89"/>
    </sheetView>
  </sheetViews>
  <sheetFormatPr defaultColWidth="11.42578125" defaultRowHeight="15" x14ac:dyDescent="0.25"/>
  <cols>
    <col min="1" max="1" width="6.140625" customWidth="1"/>
    <col min="2" max="2" width="38" customWidth="1"/>
    <col min="3" max="3" width="11.5703125" style="1" customWidth="1"/>
    <col min="4" max="4" width="8.28515625" style="2" customWidth="1"/>
    <col min="5" max="5" width="14" style="1" customWidth="1"/>
    <col min="6" max="6" width="13.7109375" style="1" customWidth="1"/>
    <col min="7" max="7" width="14.28515625" style="1" customWidth="1"/>
    <col min="8" max="8" width="23.5703125" customWidth="1"/>
    <col min="10" max="10" width="27.5703125" customWidth="1"/>
  </cols>
  <sheetData>
    <row r="1" spans="1:8" ht="18.600000000000001" customHeight="1" x14ac:dyDescent="0.25">
      <c r="A1" s="48" t="s">
        <v>85</v>
      </c>
      <c r="B1" s="48"/>
      <c r="C1" s="48"/>
      <c r="D1" s="48"/>
      <c r="E1" s="48"/>
      <c r="F1" s="48"/>
      <c r="G1" s="48"/>
    </row>
    <row r="2" spans="1:8" ht="15.6" customHeight="1" x14ac:dyDescent="0.25">
      <c r="A2" s="49" t="s">
        <v>86</v>
      </c>
      <c r="B2" s="49"/>
      <c r="C2" s="49"/>
      <c r="D2" s="49"/>
      <c r="E2" s="49"/>
      <c r="F2" s="49"/>
      <c r="G2" s="49"/>
    </row>
    <row r="3" spans="1:8" x14ac:dyDescent="0.25">
      <c r="A3" s="50" t="s">
        <v>87</v>
      </c>
      <c r="B3" s="50"/>
      <c r="C3" s="50"/>
      <c r="D3" s="50"/>
      <c r="E3" s="50"/>
      <c r="F3" s="50"/>
      <c r="G3" s="50"/>
    </row>
    <row r="4" spans="1:8" x14ac:dyDescent="0.25">
      <c r="A4" s="49" t="s">
        <v>88</v>
      </c>
      <c r="B4" s="49"/>
      <c r="C4" s="49"/>
      <c r="D4" s="49"/>
      <c r="E4" s="49"/>
      <c r="F4" s="49"/>
      <c r="G4" s="49"/>
      <c r="H4" s="14"/>
    </row>
    <row r="5" spans="1:8" x14ac:dyDescent="0.25">
      <c r="A5" s="11"/>
      <c r="B5" s="11"/>
      <c r="C5" s="12"/>
      <c r="D5" s="13"/>
      <c r="E5" s="12"/>
      <c r="F5" s="12"/>
      <c r="G5" s="10"/>
    </row>
    <row r="6" spans="1:8" ht="22.15" customHeight="1" x14ac:dyDescent="0.25">
      <c r="A6" s="15" t="s">
        <v>0</v>
      </c>
      <c r="B6" s="15" t="s">
        <v>1</v>
      </c>
      <c r="C6" s="16" t="s">
        <v>2</v>
      </c>
      <c r="D6" s="15" t="s">
        <v>3</v>
      </c>
      <c r="E6" s="16" t="s">
        <v>4</v>
      </c>
      <c r="F6" s="16" t="s">
        <v>5</v>
      </c>
      <c r="G6" s="16" t="s">
        <v>6</v>
      </c>
    </row>
    <row r="7" spans="1:8" x14ac:dyDescent="0.25">
      <c r="A7" s="17">
        <v>1</v>
      </c>
      <c r="B7" s="18" t="s">
        <v>7</v>
      </c>
      <c r="C7" s="19"/>
      <c r="D7" s="19"/>
      <c r="E7" s="19"/>
      <c r="F7" s="19"/>
      <c r="G7" s="19"/>
    </row>
    <row r="8" spans="1:8" x14ac:dyDescent="0.25">
      <c r="A8" s="20">
        <v>1.1000000000000001</v>
      </c>
      <c r="B8" s="21" t="s">
        <v>8</v>
      </c>
      <c r="C8" s="19">
        <v>1</v>
      </c>
      <c r="D8" s="19" t="s">
        <v>9</v>
      </c>
      <c r="E8" s="19"/>
      <c r="F8" s="19"/>
      <c r="G8" s="19"/>
    </row>
    <row r="9" spans="1:8" x14ac:dyDescent="0.25">
      <c r="A9" s="20">
        <v>1.2</v>
      </c>
      <c r="B9" s="22" t="s">
        <v>10</v>
      </c>
      <c r="C9" s="19">
        <v>12</v>
      </c>
      <c r="D9" s="19" t="s">
        <v>11</v>
      </c>
      <c r="E9" s="19"/>
      <c r="F9" s="19"/>
      <c r="G9" s="19"/>
    </row>
    <row r="10" spans="1:8" x14ac:dyDescent="0.25">
      <c r="A10" s="20">
        <v>1.3</v>
      </c>
      <c r="B10" s="22" t="s">
        <v>12</v>
      </c>
      <c r="C10" s="19">
        <v>1</v>
      </c>
      <c r="D10" s="19" t="s">
        <v>9</v>
      </c>
      <c r="E10" s="19"/>
      <c r="F10" s="19"/>
      <c r="G10" s="23"/>
    </row>
    <row r="11" spans="1:8" x14ac:dyDescent="0.25">
      <c r="A11" s="20"/>
      <c r="B11" s="22"/>
      <c r="C11" s="19"/>
      <c r="D11" s="19"/>
      <c r="E11" s="19"/>
      <c r="F11" s="19"/>
      <c r="G11" s="19"/>
    </row>
    <row r="12" spans="1:8" x14ac:dyDescent="0.25">
      <c r="A12" s="17">
        <v>2</v>
      </c>
      <c r="B12" s="18" t="s">
        <v>89</v>
      </c>
      <c r="C12" s="19"/>
      <c r="D12" s="19"/>
      <c r="E12" s="19"/>
      <c r="F12" s="19"/>
      <c r="G12" s="19"/>
    </row>
    <row r="13" spans="1:8" x14ac:dyDescent="0.25">
      <c r="A13" s="20">
        <v>2.1</v>
      </c>
      <c r="B13" s="24" t="s">
        <v>90</v>
      </c>
      <c r="C13" s="19">
        <f>6*1.6*1.6*1</f>
        <v>15.360000000000003</v>
      </c>
      <c r="D13" s="19" t="s">
        <v>13</v>
      </c>
      <c r="E13" s="19"/>
      <c r="F13" s="19"/>
      <c r="G13" s="23"/>
    </row>
    <row r="14" spans="1:8" x14ac:dyDescent="0.25">
      <c r="A14" s="20"/>
      <c r="B14" s="25"/>
      <c r="C14" s="19"/>
      <c r="D14" s="19"/>
      <c r="E14" s="45"/>
      <c r="F14" s="45"/>
      <c r="G14" s="26"/>
    </row>
    <row r="15" spans="1:8" x14ac:dyDescent="0.25">
      <c r="A15" s="17">
        <v>3</v>
      </c>
      <c r="B15" s="18" t="s">
        <v>14</v>
      </c>
      <c r="C15" s="19"/>
      <c r="D15" s="19"/>
      <c r="E15" s="19"/>
      <c r="F15" s="19"/>
      <c r="G15" s="19"/>
    </row>
    <row r="16" spans="1:8" x14ac:dyDescent="0.25">
      <c r="A16" s="20">
        <v>3.1</v>
      </c>
      <c r="B16" s="27" t="s">
        <v>66</v>
      </c>
      <c r="C16" s="19">
        <f>6*1.6*1.6*0.3*1.05</f>
        <v>4.8384000000000009</v>
      </c>
      <c r="D16" s="19" t="s">
        <v>68</v>
      </c>
      <c r="E16" s="19"/>
      <c r="F16" s="19"/>
      <c r="G16" s="19"/>
    </row>
    <row r="17" spans="1:7" x14ac:dyDescent="0.25">
      <c r="A17" s="20">
        <v>3.2</v>
      </c>
      <c r="B17" s="25" t="s">
        <v>15</v>
      </c>
      <c r="C17" s="19">
        <f>26*0.2*0.4</f>
        <v>2.08</v>
      </c>
      <c r="D17" s="19" t="s">
        <v>13</v>
      </c>
      <c r="E17" s="19"/>
      <c r="F17" s="19"/>
      <c r="G17" s="19"/>
    </row>
    <row r="18" spans="1:7" x14ac:dyDescent="0.25">
      <c r="A18" s="28">
        <v>3.3</v>
      </c>
      <c r="B18" s="25" t="s">
        <v>16</v>
      </c>
      <c r="C18" s="19">
        <f>26*0.2*0.4</f>
        <v>2.08</v>
      </c>
      <c r="D18" s="19" t="s">
        <v>13</v>
      </c>
      <c r="E18" s="19"/>
      <c r="F18" s="19"/>
      <c r="G18" s="19"/>
    </row>
    <row r="19" spans="1:7" x14ac:dyDescent="0.25">
      <c r="A19" s="20">
        <v>3.4</v>
      </c>
      <c r="B19" s="25" t="s">
        <v>17</v>
      </c>
      <c r="C19" s="19">
        <v>0.51</v>
      </c>
      <c r="D19" s="19" t="s">
        <v>13</v>
      </c>
      <c r="E19" s="19"/>
      <c r="F19" s="19"/>
      <c r="G19" s="19"/>
    </row>
    <row r="20" spans="1:7" x14ac:dyDescent="0.25">
      <c r="A20" s="29">
        <v>3.5</v>
      </c>
      <c r="B20" s="25" t="s">
        <v>62</v>
      </c>
      <c r="C20" s="19">
        <f>0.3*0.3*3.2*6</f>
        <v>1.7279999999999998</v>
      </c>
      <c r="D20" s="19" t="s">
        <v>13</v>
      </c>
      <c r="E20" s="19"/>
      <c r="F20" s="19"/>
      <c r="G20" s="19"/>
    </row>
    <row r="21" spans="1:7" x14ac:dyDescent="0.25">
      <c r="A21" s="29">
        <v>3.6</v>
      </c>
      <c r="B21" s="25" t="s">
        <v>72</v>
      </c>
      <c r="C21" s="19">
        <f>84.6*0.12</f>
        <v>10.151999999999999</v>
      </c>
      <c r="D21" s="19" t="s">
        <v>13</v>
      </c>
      <c r="E21" s="19"/>
      <c r="F21" s="19"/>
      <c r="G21" s="23"/>
    </row>
    <row r="22" spans="1:7" x14ac:dyDescent="0.25">
      <c r="A22" s="28"/>
      <c r="B22" s="25"/>
      <c r="C22" s="19"/>
      <c r="D22" s="19"/>
      <c r="E22" s="45"/>
      <c r="F22" s="45"/>
      <c r="G22" s="26"/>
    </row>
    <row r="23" spans="1:7" x14ac:dyDescent="0.25">
      <c r="A23" s="17">
        <v>4</v>
      </c>
      <c r="B23" s="18" t="s">
        <v>18</v>
      </c>
      <c r="C23" s="19"/>
      <c r="D23" s="19"/>
      <c r="E23" s="19"/>
      <c r="F23" s="19"/>
      <c r="G23" s="19"/>
    </row>
    <row r="24" spans="1:7" x14ac:dyDescent="0.25">
      <c r="A24" s="20">
        <v>4.0999999999999996</v>
      </c>
      <c r="B24" s="25" t="s">
        <v>19</v>
      </c>
      <c r="C24" s="19">
        <v>109.68</v>
      </c>
      <c r="D24" s="19" t="s">
        <v>11</v>
      </c>
      <c r="E24" s="19"/>
      <c r="F24" s="19"/>
      <c r="G24" s="19"/>
    </row>
    <row r="25" spans="1:7" x14ac:dyDescent="0.25">
      <c r="A25" s="20">
        <v>4.2</v>
      </c>
      <c r="B25" s="25" t="s">
        <v>61</v>
      </c>
      <c r="C25" s="19">
        <v>15.5</v>
      </c>
      <c r="D25" s="19" t="s">
        <v>11</v>
      </c>
      <c r="E25" s="19"/>
      <c r="F25" s="19"/>
      <c r="G25" s="23"/>
    </row>
    <row r="26" spans="1:7" x14ac:dyDescent="0.25">
      <c r="A26" s="20"/>
      <c r="B26" s="25"/>
      <c r="C26" s="19"/>
      <c r="D26" s="19"/>
      <c r="E26" s="45"/>
      <c r="F26" s="45"/>
      <c r="G26" s="26"/>
    </row>
    <row r="27" spans="1:7" x14ac:dyDescent="0.25">
      <c r="A27" s="17">
        <v>5</v>
      </c>
      <c r="B27" s="18" t="s">
        <v>20</v>
      </c>
      <c r="C27" s="19"/>
      <c r="D27" s="19"/>
      <c r="E27" s="19"/>
      <c r="F27" s="19"/>
      <c r="G27" s="23"/>
    </row>
    <row r="28" spans="1:7" x14ac:dyDescent="0.25">
      <c r="A28" s="20">
        <v>5.0999999999999996</v>
      </c>
      <c r="B28" s="21" t="s">
        <v>84</v>
      </c>
      <c r="C28" s="19">
        <v>14.85</v>
      </c>
      <c r="D28" s="19" t="s">
        <v>11</v>
      </c>
      <c r="E28" s="19"/>
      <c r="F28" s="19"/>
      <c r="G28" s="19"/>
    </row>
    <row r="29" spans="1:7" ht="30" x14ac:dyDescent="0.25">
      <c r="A29" s="20">
        <v>5.2</v>
      </c>
      <c r="B29" s="21" t="s">
        <v>21</v>
      </c>
      <c r="C29" s="19">
        <v>219.36</v>
      </c>
      <c r="D29" s="19" t="s">
        <v>11</v>
      </c>
      <c r="E29" s="19"/>
      <c r="F29" s="19"/>
      <c r="G29" s="19"/>
    </row>
    <row r="30" spans="1:7" x14ac:dyDescent="0.25">
      <c r="A30" s="20">
        <v>5.3</v>
      </c>
      <c r="B30" s="21" t="s">
        <v>22</v>
      </c>
      <c r="C30" s="19">
        <v>84.64</v>
      </c>
      <c r="D30" s="19" t="s">
        <v>11</v>
      </c>
      <c r="E30" s="19"/>
      <c r="F30" s="19"/>
      <c r="G30" s="19"/>
    </row>
    <row r="31" spans="1:7" x14ac:dyDescent="0.25">
      <c r="A31" s="20">
        <v>5.4</v>
      </c>
      <c r="B31" s="21" t="s">
        <v>23</v>
      </c>
      <c r="C31" s="19">
        <v>14.85</v>
      </c>
      <c r="D31" s="19" t="s">
        <v>11</v>
      </c>
      <c r="E31" s="19"/>
      <c r="F31" s="19"/>
      <c r="G31" s="19"/>
    </row>
    <row r="32" spans="1:7" x14ac:dyDescent="0.25">
      <c r="A32" s="20">
        <v>5.5</v>
      </c>
      <c r="B32" s="25" t="s">
        <v>24</v>
      </c>
      <c r="C32" s="19">
        <f>57.6+85</f>
        <v>142.6</v>
      </c>
      <c r="D32" s="19" t="s">
        <v>25</v>
      </c>
      <c r="E32" s="19"/>
      <c r="F32" s="19"/>
      <c r="G32" s="19"/>
    </row>
    <row r="33" spans="1:7" x14ac:dyDescent="0.25">
      <c r="A33" s="20">
        <v>5.6</v>
      </c>
      <c r="B33" s="25" t="s">
        <v>60</v>
      </c>
      <c r="C33" s="19">
        <v>28.8</v>
      </c>
      <c r="D33" s="19" t="s">
        <v>25</v>
      </c>
      <c r="E33" s="19"/>
      <c r="F33" s="19"/>
      <c r="G33" s="19"/>
    </row>
    <row r="34" spans="1:7" x14ac:dyDescent="0.25">
      <c r="A34" s="20">
        <v>6.7</v>
      </c>
      <c r="B34" s="25" t="s">
        <v>26</v>
      </c>
      <c r="C34" s="19">
        <v>68.319999999999993</v>
      </c>
      <c r="D34" s="19" t="s">
        <v>11</v>
      </c>
      <c r="E34" s="19"/>
      <c r="F34" s="19"/>
      <c r="G34" s="19"/>
    </row>
    <row r="35" spans="1:7" x14ac:dyDescent="0.25">
      <c r="A35" s="20">
        <v>5.8</v>
      </c>
      <c r="B35" s="25" t="s">
        <v>27</v>
      </c>
      <c r="C35" s="19">
        <v>38</v>
      </c>
      <c r="D35" s="19" t="s">
        <v>25</v>
      </c>
      <c r="E35" s="19"/>
      <c r="F35" s="19"/>
      <c r="G35" s="19"/>
    </row>
    <row r="36" spans="1:7" x14ac:dyDescent="0.25">
      <c r="A36" s="20">
        <v>5.9</v>
      </c>
      <c r="B36" s="21" t="s">
        <v>28</v>
      </c>
      <c r="C36" s="19">
        <v>68.319999999999993</v>
      </c>
      <c r="D36" s="19" t="s">
        <v>11</v>
      </c>
      <c r="E36" s="19"/>
      <c r="F36" s="19"/>
      <c r="G36" s="23"/>
    </row>
    <row r="37" spans="1:7" x14ac:dyDescent="0.25">
      <c r="A37" s="20"/>
      <c r="B37" s="25"/>
      <c r="C37" s="19"/>
      <c r="D37" s="19"/>
      <c r="E37" s="45"/>
      <c r="F37" s="45"/>
      <c r="G37" s="26"/>
    </row>
    <row r="38" spans="1:7" x14ac:dyDescent="0.25">
      <c r="A38" s="17">
        <v>6</v>
      </c>
      <c r="B38" s="18" t="s">
        <v>63</v>
      </c>
      <c r="C38" s="19"/>
      <c r="D38" s="19"/>
      <c r="E38" s="19"/>
      <c r="F38" s="19"/>
      <c r="G38" s="19"/>
    </row>
    <row r="39" spans="1:7" x14ac:dyDescent="0.25">
      <c r="A39" s="20">
        <v>6.1</v>
      </c>
      <c r="B39" s="25" t="s">
        <v>11</v>
      </c>
      <c r="C39" s="19">
        <v>7</v>
      </c>
      <c r="D39" s="19" t="s">
        <v>3</v>
      </c>
      <c r="E39" s="19"/>
      <c r="F39" s="19"/>
      <c r="G39" s="19"/>
    </row>
    <row r="40" spans="1:7" x14ac:dyDescent="0.25">
      <c r="A40" s="20">
        <v>6.2</v>
      </c>
      <c r="B40" s="25" t="s">
        <v>64</v>
      </c>
      <c r="C40" s="19">
        <v>23</v>
      </c>
      <c r="D40" s="19" t="s">
        <v>3</v>
      </c>
      <c r="E40" s="19"/>
      <c r="F40" s="19"/>
      <c r="G40" s="19"/>
    </row>
    <row r="41" spans="1:7" x14ac:dyDescent="0.25">
      <c r="A41" s="20">
        <v>6.3</v>
      </c>
      <c r="B41" s="25" t="s">
        <v>65</v>
      </c>
      <c r="C41" s="19">
        <v>70</v>
      </c>
      <c r="D41" s="19" t="s">
        <v>11</v>
      </c>
      <c r="E41" s="19"/>
      <c r="F41" s="19"/>
      <c r="G41" s="23"/>
    </row>
    <row r="42" spans="1:7" x14ac:dyDescent="0.25">
      <c r="A42" s="20"/>
      <c r="B42" s="25"/>
      <c r="C42" s="19"/>
      <c r="D42" s="19"/>
      <c r="E42" s="45"/>
      <c r="F42" s="45"/>
      <c r="G42" s="26"/>
    </row>
    <row r="43" spans="1:7" x14ac:dyDescent="0.25">
      <c r="A43" s="17">
        <v>7</v>
      </c>
      <c r="B43" s="30" t="s">
        <v>29</v>
      </c>
      <c r="C43" s="19"/>
      <c r="D43" s="19"/>
      <c r="E43" s="19"/>
      <c r="F43" s="19"/>
      <c r="G43" s="19"/>
    </row>
    <row r="44" spans="1:7" x14ac:dyDescent="0.25">
      <c r="A44" s="20">
        <v>7.1</v>
      </c>
      <c r="B44" s="21" t="s">
        <v>75</v>
      </c>
      <c r="C44" s="19">
        <v>6</v>
      </c>
      <c r="D44" s="19" t="s">
        <v>3</v>
      </c>
      <c r="E44" s="19"/>
      <c r="F44" s="19"/>
      <c r="G44" s="19"/>
    </row>
    <row r="45" spans="1:7" x14ac:dyDescent="0.25">
      <c r="A45" s="20">
        <v>7.2</v>
      </c>
      <c r="B45" s="21" t="s">
        <v>76</v>
      </c>
      <c r="C45" s="19">
        <v>6</v>
      </c>
      <c r="D45" s="19" t="s">
        <v>3</v>
      </c>
      <c r="E45" s="19"/>
      <c r="F45" s="19"/>
      <c r="G45" s="19"/>
    </row>
    <row r="46" spans="1:7" x14ac:dyDescent="0.25">
      <c r="A46" s="20">
        <v>7.3</v>
      </c>
      <c r="B46" s="21" t="s">
        <v>77</v>
      </c>
      <c r="C46" s="19">
        <v>22</v>
      </c>
      <c r="D46" s="19" t="s">
        <v>3</v>
      </c>
      <c r="E46" s="19"/>
      <c r="F46" s="19"/>
      <c r="G46" s="19"/>
    </row>
    <row r="47" spans="1:7" x14ac:dyDescent="0.25">
      <c r="A47" s="20">
        <v>7.4</v>
      </c>
      <c r="B47" s="21" t="s">
        <v>78</v>
      </c>
      <c r="C47" s="19">
        <v>1</v>
      </c>
      <c r="D47" s="19" t="s">
        <v>3</v>
      </c>
      <c r="E47" s="19"/>
      <c r="F47" s="19"/>
      <c r="G47" s="19"/>
    </row>
    <row r="48" spans="1:7" s="4" customFormat="1" x14ac:dyDescent="0.25">
      <c r="A48" s="31">
        <f>A47+0.1</f>
        <v>7.5</v>
      </c>
      <c r="B48" s="24" t="s">
        <v>30</v>
      </c>
      <c r="C48" s="32">
        <v>1</v>
      </c>
      <c r="D48" s="32" t="s">
        <v>3</v>
      </c>
      <c r="E48" s="32"/>
      <c r="F48" s="32"/>
      <c r="G48" s="32"/>
    </row>
    <row r="49" spans="1:7" s="4" customFormat="1" x14ac:dyDescent="0.25">
      <c r="A49" s="31">
        <f t="shared" ref="A49:A52" si="0">A48+0.1</f>
        <v>7.6</v>
      </c>
      <c r="B49" s="24" t="s">
        <v>79</v>
      </c>
      <c r="C49" s="32">
        <v>22</v>
      </c>
      <c r="D49" s="32" t="s">
        <v>3</v>
      </c>
      <c r="E49" s="32"/>
      <c r="F49" s="32"/>
      <c r="G49" s="32"/>
    </row>
    <row r="50" spans="1:7" s="3" customFormat="1" x14ac:dyDescent="0.25">
      <c r="A50" s="31">
        <f t="shared" si="0"/>
        <v>7.6999999999999993</v>
      </c>
      <c r="B50" s="33" t="s">
        <v>80</v>
      </c>
      <c r="C50" s="32">
        <v>1</v>
      </c>
      <c r="D50" s="32" t="s">
        <v>9</v>
      </c>
      <c r="E50" s="32"/>
      <c r="F50" s="32"/>
      <c r="G50" s="34"/>
    </row>
    <row r="51" spans="1:7" x14ac:dyDescent="0.25">
      <c r="A51" s="31">
        <f t="shared" si="0"/>
        <v>7.7999999999999989</v>
      </c>
      <c r="B51" s="21" t="s">
        <v>81</v>
      </c>
      <c r="C51" s="19">
        <v>1</v>
      </c>
      <c r="D51" s="19" t="s">
        <v>3</v>
      </c>
      <c r="E51" s="19"/>
      <c r="F51" s="19"/>
      <c r="G51" s="19"/>
    </row>
    <row r="52" spans="1:7" x14ac:dyDescent="0.25">
      <c r="A52" s="31">
        <f t="shared" si="0"/>
        <v>7.8999999999999986</v>
      </c>
      <c r="B52" s="24" t="s">
        <v>82</v>
      </c>
      <c r="C52" s="19">
        <v>3</v>
      </c>
      <c r="D52" s="19" t="s">
        <v>3</v>
      </c>
      <c r="E52" s="19"/>
      <c r="F52" s="19"/>
      <c r="G52" s="19"/>
    </row>
    <row r="53" spans="1:7" x14ac:dyDescent="0.25">
      <c r="A53" s="35">
        <v>7.1</v>
      </c>
      <c r="B53" s="24" t="s">
        <v>31</v>
      </c>
      <c r="C53" s="19">
        <v>1</v>
      </c>
      <c r="D53" s="19" t="s">
        <v>3</v>
      </c>
      <c r="E53" s="19"/>
      <c r="F53" s="19"/>
      <c r="G53" s="19"/>
    </row>
    <row r="54" spans="1:7" ht="16.5" customHeight="1" x14ac:dyDescent="0.25">
      <c r="A54" s="35">
        <v>7.11</v>
      </c>
      <c r="B54" s="24" t="s">
        <v>32</v>
      </c>
      <c r="C54" s="19">
        <v>1</v>
      </c>
      <c r="D54" s="19" t="s">
        <v>3</v>
      </c>
      <c r="E54" s="19"/>
      <c r="F54" s="19"/>
      <c r="G54" s="23"/>
    </row>
    <row r="55" spans="1:7" x14ac:dyDescent="0.25">
      <c r="A55" s="36"/>
      <c r="B55" s="21"/>
      <c r="C55" s="19"/>
      <c r="D55" s="19"/>
      <c r="E55" s="19"/>
      <c r="F55" s="19"/>
      <c r="G55" s="23"/>
    </row>
    <row r="56" spans="1:7" x14ac:dyDescent="0.25">
      <c r="A56" s="17">
        <v>8</v>
      </c>
      <c r="B56" s="30" t="s">
        <v>67</v>
      </c>
      <c r="C56" s="19"/>
      <c r="D56" s="19"/>
      <c r="E56" s="19"/>
      <c r="F56" s="19"/>
      <c r="G56" s="23"/>
    </row>
    <row r="57" spans="1:7" x14ac:dyDescent="0.25">
      <c r="A57" s="20">
        <v>8.1</v>
      </c>
      <c r="B57" s="37" t="s">
        <v>83</v>
      </c>
      <c r="C57" s="38">
        <v>9.93</v>
      </c>
      <c r="D57" s="38" t="s">
        <v>68</v>
      </c>
      <c r="E57" s="38"/>
      <c r="F57" s="38"/>
      <c r="G57" s="23"/>
    </row>
    <row r="58" spans="1:7" x14ac:dyDescent="0.25">
      <c r="A58" s="20">
        <v>8.1999999999999993</v>
      </c>
      <c r="B58" s="21" t="s">
        <v>70</v>
      </c>
      <c r="C58" s="19">
        <v>2</v>
      </c>
      <c r="D58" s="19" t="s">
        <v>69</v>
      </c>
      <c r="E58" s="19"/>
      <c r="F58" s="19"/>
      <c r="G58" s="23"/>
    </row>
    <row r="59" spans="1:7" x14ac:dyDescent="0.25">
      <c r="A59" s="20">
        <v>8.3000000000000007</v>
      </c>
      <c r="B59" s="21" t="s">
        <v>71</v>
      </c>
      <c r="C59" s="19">
        <v>2</v>
      </c>
      <c r="D59" s="19" t="s">
        <v>69</v>
      </c>
      <c r="E59" s="19"/>
      <c r="F59" s="19"/>
      <c r="G59" s="23"/>
    </row>
    <row r="60" spans="1:7" x14ac:dyDescent="0.25">
      <c r="A60" s="36"/>
      <c r="B60" s="21"/>
      <c r="C60" s="19"/>
      <c r="D60" s="19"/>
      <c r="E60" s="19"/>
      <c r="F60" s="26"/>
      <c r="G60" s="23"/>
    </row>
    <row r="61" spans="1:7" x14ac:dyDescent="0.25">
      <c r="A61" s="17">
        <v>8</v>
      </c>
      <c r="B61" s="18" t="s">
        <v>33</v>
      </c>
      <c r="C61" s="19"/>
      <c r="D61" s="19"/>
      <c r="E61" s="19"/>
      <c r="F61" s="19"/>
      <c r="G61" s="19"/>
    </row>
    <row r="62" spans="1:7" x14ac:dyDescent="0.25">
      <c r="A62" s="20">
        <v>8.1</v>
      </c>
      <c r="B62" s="25" t="s">
        <v>34</v>
      </c>
      <c r="C62" s="19">
        <v>84.64</v>
      </c>
      <c r="D62" s="19" t="s">
        <v>11</v>
      </c>
      <c r="E62" s="19"/>
      <c r="F62" s="19"/>
      <c r="G62" s="19"/>
    </row>
    <row r="63" spans="1:7" x14ac:dyDescent="0.25">
      <c r="A63" s="20">
        <v>8.1999999999999993</v>
      </c>
      <c r="B63" s="25" t="s">
        <v>35</v>
      </c>
      <c r="C63" s="19">
        <v>51.52</v>
      </c>
      <c r="D63" s="19" t="s">
        <v>25</v>
      </c>
      <c r="E63" s="19"/>
      <c r="F63" s="19"/>
      <c r="G63" s="19"/>
    </row>
    <row r="64" spans="1:7" x14ac:dyDescent="0.25">
      <c r="A64" s="20">
        <v>8.3000000000000007</v>
      </c>
      <c r="B64" s="25" t="s">
        <v>36</v>
      </c>
      <c r="C64" s="19">
        <v>84.64</v>
      </c>
      <c r="D64" s="19" t="s">
        <v>11</v>
      </c>
      <c r="E64" s="19"/>
      <c r="F64" s="19"/>
      <c r="G64" s="23"/>
    </row>
    <row r="65" spans="1:7" x14ac:dyDescent="0.25">
      <c r="A65" s="20"/>
      <c r="B65" s="25"/>
      <c r="C65" s="19"/>
      <c r="D65" s="19"/>
      <c r="E65" s="45"/>
      <c r="F65" s="45"/>
      <c r="G65" s="26"/>
    </row>
    <row r="66" spans="1:7" x14ac:dyDescent="0.25">
      <c r="A66" s="17">
        <v>9</v>
      </c>
      <c r="B66" s="18" t="s">
        <v>37</v>
      </c>
      <c r="C66" s="19"/>
      <c r="D66" s="19"/>
      <c r="E66" s="19"/>
      <c r="F66" s="19"/>
      <c r="G66" s="19"/>
    </row>
    <row r="67" spans="1:7" ht="30" x14ac:dyDescent="0.25">
      <c r="A67" s="20">
        <v>9.1</v>
      </c>
      <c r="B67" s="21" t="s">
        <v>38</v>
      </c>
      <c r="C67" s="19">
        <v>123.96</v>
      </c>
      <c r="D67" s="19" t="s">
        <v>39</v>
      </c>
      <c r="E67" s="19"/>
      <c r="F67" s="19"/>
      <c r="G67" s="19"/>
    </row>
    <row r="68" spans="1:7" ht="27.6" customHeight="1" x14ac:dyDescent="0.25">
      <c r="A68" s="20">
        <v>9.1999999999999993</v>
      </c>
      <c r="B68" s="21" t="s">
        <v>40</v>
      </c>
      <c r="C68" s="19">
        <v>82</v>
      </c>
      <c r="D68" s="19" t="s">
        <v>39</v>
      </c>
      <c r="E68" s="19"/>
      <c r="F68" s="19"/>
      <c r="G68" s="23"/>
    </row>
    <row r="69" spans="1:7" x14ac:dyDescent="0.25">
      <c r="A69" s="20"/>
      <c r="B69" s="25"/>
      <c r="C69" s="19"/>
      <c r="D69" s="19"/>
      <c r="E69" s="45"/>
      <c r="F69" s="45"/>
      <c r="G69" s="26"/>
    </row>
    <row r="70" spans="1:7" x14ac:dyDescent="0.25">
      <c r="A70" s="17">
        <v>10</v>
      </c>
      <c r="B70" s="18" t="s">
        <v>41</v>
      </c>
      <c r="C70" s="19"/>
      <c r="D70" s="19"/>
      <c r="E70" s="23"/>
      <c r="F70" s="23"/>
      <c r="G70" s="23"/>
    </row>
    <row r="71" spans="1:7" x14ac:dyDescent="0.25">
      <c r="A71" s="20">
        <v>10.1</v>
      </c>
      <c r="B71" s="21" t="s">
        <v>42</v>
      </c>
      <c r="C71" s="19">
        <v>67</v>
      </c>
      <c r="D71" s="19" t="s">
        <v>39</v>
      </c>
      <c r="E71" s="19"/>
      <c r="F71" s="19"/>
      <c r="G71" s="23"/>
    </row>
    <row r="72" spans="1:7" x14ac:dyDescent="0.25">
      <c r="A72" s="20"/>
      <c r="B72" s="25"/>
      <c r="C72" s="19"/>
      <c r="D72" s="19"/>
      <c r="E72" s="45"/>
      <c r="F72" s="45"/>
      <c r="G72" s="26"/>
    </row>
    <row r="73" spans="1:7" x14ac:dyDescent="0.25">
      <c r="A73" s="17">
        <v>11</v>
      </c>
      <c r="B73" s="18" t="s">
        <v>43</v>
      </c>
      <c r="C73" s="19"/>
      <c r="D73" s="19"/>
      <c r="E73" s="19"/>
      <c r="F73" s="19"/>
      <c r="G73" s="19"/>
    </row>
    <row r="74" spans="1:7" ht="19.5" customHeight="1" x14ac:dyDescent="0.25">
      <c r="A74" s="20">
        <v>11.1</v>
      </c>
      <c r="B74" s="21" t="s">
        <v>44</v>
      </c>
      <c r="C74" s="19">
        <v>219.36</v>
      </c>
      <c r="D74" s="19" t="s">
        <v>11</v>
      </c>
      <c r="E74" s="19"/>
      <c r="F74" s="19"/>
      <c r="G74" s="19"/>
    </row>
    <row r="75" spans="1:7" x14ac:dyDescent="0.25">
      <c r="A75" s="20">
        <v>11.2</v>
      </c>
      <c r="B75" s="21" t="s">
        <v>45</v>
      </c>
      <c r="C75" s="19">
        <v>14.85</v>
      </c>
      <c r="D75" s="19" t="s">
        <v>11</v>
      </c>
      <c r="E75" s="19"/>
      <c r="F75" s="19"/>
      <c r="G75" s="19"/>
    </row>
    <row r="76" spans="1:7" x14ac:dyDescent="0.25">
      <c r="A76" s="20">
        <v>11.3</v>
      </c>
      <c r="B76" s="25" t="s">
        <v>46</v>
      </c>
      <c r="C76" s="19">
        <v>84.64</v>
      </c>
      <c r="D76" s="19" t="s">
        <v>11</v>
      </c>
      <c r="E76" s="19"/>
      <c r="F76" s="19"/>
      <c r="G76" s="23"/>
    </row>
    <row r="77" spans="1:7" x14ac:dyDescent="0.25">
      <c r="A77" s="20"/>
      <c r="B77" s="25"/>
      <c r="C77" s="19"/>
      <c r="D77" s="19"/>
      <c r="E77" s="45"/>
      <c r="F77" s="45"/>
      <c r="G77" s="26"/>
    </row>
    <row r="78" spans="1:7" x14ac:dyDescent="0.25">
      <c r="A78" s="17">
        <v>12</v>
      </c>
      <c r="B78" s="18" t="s">
        <v>47</v>
      </c>
      <c r="C78" s="19"/>
      <c r="D78" s="19"/>
      <c r="E78" s="19"/>
      <c r="F78" s="19"/>
      <c r="G78" s="19"/>
    </row>
    <row r="79" spans="1:7" x14ac:dyDescent="0.25">
      <c r="A79" s="20">
        <v>12.1</v>
      </c>
      <c r="B79" s="25" t="s">
        <v>48</v>
      </c>
      <c r="C79" s="19">
        <v>1</v>
      </c>
      <c r="D79" s="19" t="s">
        <v>9</v>
      </c>
      <c r="E79" s="19"/>
      <c r="F79" s="19"/>
      <c r="G79" s="23"/>
    </row>
    <row r="80" spans="1:7" x14ac:dyDescent="0.25">
      <c r="A80" s="20"/>
      <c r="B80" s="44" t="s">
        <v>49</v>
      </c>
      <c r="C80" s="44"/>
      <c r="D80" s="44"/>
      <c r="E80" s="44"/>
      <c r="F80" s="45">
        <f>SUM(G10:G79)</f>
        <v>0</v>
      </c>
      <c r="G80" s="45"/>
    </row>
    <row r="81" spans="1:9" x14ac:dyDescent="0.25">
      <c r="A81" s="20"/>
      <c r="B81" s="39" t="s">
        <v>50</v>
      </c>
      <c r="C81" s="26">
        <v>10</v>
      </c>
      <c r="D81" s="20" t="s">
        <v>91</v>
      </c>
      <c r="E81" s="26"/>
      <c r="F81" s="26"/>
      <c r="G81" s="26"/>
    </row>
    <row r="82" spans="1:9" x14ac:dyDescent="0.25">
      <c r="A82" s="20">
        <v>1</v>
      </c>
      <c r="B82" s="40" t="s">
        <v>51</v>
      </c>
      <c r="C82" s="26">
        <v>3</v>
      </c>
      <c r="D82" s="20" t="s">
        <v>91</v>
      </c>
      <c r="E82" s="26">
        <f>F80*0.1</f>
        <v>0</v>
      </c>
      <c r="F82" s="26"/>
      <c r="G82" s="26"/>
    </row>
    <row r="83" spans="1:9" x14ac:dyDescent="0.25">
      <c r="A83" s="20">
        <v>2</v>
      </c>
      <c r="B83" s="40" t="s">
        <v>52</v>
      </c>
      <c r="C83" s="26">
        <v>3</v>
      </c>
      <c r="D83" s="20" t="s">
        <v>91</v>
      </c>
      <c r="E83" s="26">
        <f>F80*0.03</f>
        <v>0</v>
      </c>
      <c r="F83" s="26"/>
      <c r="G83" s="26"/>
    </row>
    <row r="84" spans="1:9" x14ac:dyDescent="0.25">
      <c r="A84" s="20">
        <v>3</v>
      </c>
      <c r="B84" s="40" t="s">
        <v>53</v>
      </c>
      <c r="C84" s="26">
        <v>4</v>
      </c>
      <c r="D84" s="20" t="s">
        <v>91</v>
      </c>
      <c r="E84" s="26">
        <f>F80*0.04</f>
        <v>0</v>
      </c>
      <c r="F84" s="26"/>
      <c r="G84" s="26"/>
    </row>
    <row r="85" spans="1:9" x14ac:dyDescent="0.25">
      <c r="A85" s="20">
        <v>4</v>
      </c>
      <c r="B85" s="40" t="s">
        <v>54</v>
      </c>
      <c r="C85" s="26">
        <v>1</v>
      </c>
      <c r="D85" s="20" t="s">
        <v>91</v>
      </c>
      <c r="E85" s="26">
        <f>F80*0.001</f>
        <v>0</v>
      </c>
      <c r="F85" s="26"/>
      <c r="G85" s="26"/>
    </row>
    <row r="86" spans="1:9" x14ac:dyDescent="0.25">
      <c r="A86" s="20">
        <v>5</v>
      </c>
      <c r="B86" s="40" t="s">
        <v>55</v>
      </c>
      <c r="C86" s="26">
        <v>3</v>
      </c>
      <c r="D86" s="20" t="s">
        <v>91</v>
      </c>
      <c r="E86" s="26">
        <f>F80*0.03</f>
        <v>0</v>
      </c>
      <c r="F86" s="26"/>
      <c r="G86" s="26"/>
    </row>
    <row r="87" spans="1:9" x14ac:dyDescent="0.25">
      <c r="A87" s="20">
        <v>6</v>
      </c>
      <c r="B87" s="40" t="s">
        <v>56</v>
      </c>
      <c r="C87" s="26">
        <v>0.1</v>
      </c>
      <c r="D87" s="20" t="s">
        <v>91</v>
      </c>
      <c r="E87" s="26">
        <f>F80*0.03</f>
        <v>0</v>
      </c>
      <c r="F87" s="26"/>
      <c r="G87" s="26"/>
    </row>
    <row r="88" spans="1:9" x14ac:dyDescent="0.25">
      <c r="A88" s="20">
        <v>7</v>
      </c>
      <c r="B88" s="40" t="s">
        <v>57</v>
      </c>
      <c r="C88" s="26">
        <v>3</v>
      </c>
      <c r="D88" s="20" t="s">
        <v>91</v>
      </c>
      <c r="E88" s="26">
        <f>F80*0.01</f>
        <v>0</v>
      </c>
      <c r="F88" s="26"/>
      <c r="G88" s="26"/>
    </row>
    <row r="89" spans="1:9" x14ac:dyDescent="0.25">
      <c r="A89" s="20">
        <v>8</v>
      </c>
      <c r="B89" s="40" t="s">
        <v>73</v>
      </c>
      <c r="C89" s="26">
        <v>18</v>
      </c>
      <c r="D89" s="20" t="s">
        <v>91</v>
      </c>
      <c r="E89" s="26">
        <f>E82*0.18</f>
        <v>0</v>
      </c>
      <c r="F89" s="26"/>
      <c r="G89" s="26"/>
    </row>
    <row r="90" spans="1:9" x14ac:dyDescent="0.25">
      <c r="A90" s="20">
        <v>9</v>
      </c>
      <c r="B90" s="41" t="s">
        <v>74</v>
      </c>
      <c r="C90" s="26"/>
      <c r="D90" s="20"/>
      <c r="E90" s="42">
        <f>E82*0.3</f>
        <v>0</v>
      </c>
      <c r="F90" s="26"/>
      <c r="G90" s="26"/>
    </row>
    <row r="91" spans="1:9" x14ac:dyDescent="0.25">
      <c r="A91" s="20"/>
      <c r="B91" s="46" t="s">
        <v>58</v>
      </c>
      <c r="C91" s="46"/>
      <c r="D91" s="46"/>
      <c r="E91" s="43">
        <f>SUM(E82:E90)</f>
        <v>0</v>
      </c>
      <c r="F91" s="26"/>
      <c r="G91" s="26"/>
    </row>
    <row r="92" spans="1:9" x14ac:dyDescent="0.25">
      <c r="A92" s="40"/>
      <c r="B92" s="47" t="s">
        <v>59</v>
      </c>
      <c r="C92" s="47"/>
      <c r="D92" s="47"/>
      <c r="E92" s="47"/>
      <c r="F92" s="47">
        <f>F80+E91</f>
        <v>0</v>
      </c>
      <c r="G92" s="47"/>
      <c r="I92" s="5"/>
    </row>
    <row r="93" spans="1:9" x14ac:dyDescent="0.25">
      <c r="A93" s="7"/>
      <c r="B93" s="7"/>
      <c r="C93" s="6"/>
      <c r="D93" s="8"/>
      <c r="E93" s="6"/>
      <c r="F93" s="6"/>
      <c r="G93" s="6"/>
      <c r="I93" s="5"/>
    </row>
    <row r="94" spans="1:9" x14ac:dyDescent="0.25">
      <c r="A94" s="7"/>
      <c r="B94" s="7"/>
      <c r="C94" s="6"/>
      <c r="D94" s="8"/>
      <c r="E94" s="6"/>
      <c r="F94" s="6"/>
      <c r="G94" s="6"/>
    </row>
    <row r="95" spans="1:9" x14ac:dyDescent="0.25">
      <c r="A95" s="7"/>
      <c r="B95" s="7"/>
      <c r="C95" s="6"/>
      <c r="D95" s="8"/>
      <c r="E95" s="6"/>
      <c r="F95" s="6"/>
      <c r="G95" s="6"/>
    </row>
    <row r="96" spans="1:9" x14ac:dyDescent="0.25">
      <c r="A96" s="7"/>
      <c r="B96" s="7"/>
      <c r="C96" s="6"/>
      <c r="D96" s="8"/>
      <c r="E96" s="6"/>
      <c r="F96" s="6"/>
      <c r="G96" s="6"/>
    </row>
    <row r="97" spans="1:7" x14ac:dyDescent="0.25">
      <c r="A97" s="7"/>
      <c r="B97" s="9"/>
      <c r="C97" s="9"/>
      <c r="D97" s="9"/>
      <c r="E97" s="9"/>
      <c r="F97" s="9"/>
      <c r="G97" s="9"/>
    </row>
    <row r="98" spans="1:7" x14ac:dyDescent="0.25">
      <c r="A98" s="7"/>
      <c r="B98" s="10"/>
      <c r="C98" s="10"/>
      <c r="D98" s="10"/>
      <c r="E98" s="10"/>
      <c r="F98" s="10"/>
      <c r="G98" s="10"/>
    </row>
    <row r="99" spans="1:7" x14ac:dyDescent="0.25">
      <c r="A99" s="7"/>
      <c r="B99" s="7"/>
      <c r="C99" s="6"/>
      <c r="D99" s="8"/>
      <c r="E99" s="6"/>
      <c r="F99" s="6"/>
      <c r="G99" s="6"/>
    </row>
    <row r="100" spans="1:7" x14ac:dyDescent="0.25">
      <c r="A100" s="7"/>
      <c r="B100" s="7"/>
      <c r="C100" s="6"/>
      <c r="D100" s="8"/>
      <c r="E100" s="6"/>
      <c r="F100" s="6"/>
      <c r="G100" s="6"/>
    </row>
  </sheetData>
  <mergeCells count="18">
    <mergeCell ref="E77:F77"/>
    <mergeCell ref="A1:G1"/>
    <mergeCell ref="E14:F14"/>
    <mergeCell ref="E22:F22"/>
    <mergeCell ref="E26:F26"/>
    <mergeCell ref="E37:F37"/>
    <mergeCell ref="E42:F42"/>
    <mergeCell ref="E65:F65"/>
    <mergeCell ref="E69:F69"/>
    <mergeCell ref="E72:F72"/>
    <mergeCell ref="A2:G2"/>
    <mergeCell ref="A3:G3"/>
    <mergeCell ref="A4:G4"/>
    <mergeCell ref="B80:E80"/>
    <mergeCell ref="F80:G80"/>
    <mergeCell ref="B91:D91"/>
    <mergeCell ref="B92:E92"/>
    <mergeCell ref="F92:G92"/>
  </mergeCells>
  <pageMargins left="0.25" right="0.25" top="0.75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biblioteca el brisal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Obras Publicas Ayunt</dc:creator>
  <cp:lastModifiedBy>Alcalde</cp:lastModifiedBy>
  <cp:lastPrinted>2021-05-31T21:46:20Z</cp:lastPrinted>
  <dcterms:created xsi:type="dcterms:W3CDTF">2021-04-10T05:34:06Z</dcterms:created>
  <dcterms:modified xsi:type="dcterms:W3CDTF">2022-01-19T20:22:17Z</dcterms:modified>
</cp:coreProperties>
</file>